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80" yWindow="180" windowWidth="22380" windowHeight="19320" tabRatio="500"/>
  </bookViews>
  <sheets>
    <sheet name="Sheet1" sheetId="1" r:id="rId1"/>
    <sheet name="Sheet2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3" i="1"/>
  <c r="F11"/>
  <c r="F12"/>
  <c r="F13"/>
  <c r="G33"/>
  <c r="F14"/>
  <c r="F15"/>
  <c r="F16"/>
  <c r="F17"/>
  <c r="I33"/>
  <c r="F18"/>
  <c r="F19"/>
  <c r="F20"/>
  <c r="F21"/>
  <c r="F22"/>
  <c r="F23"/>
  <c r="F24"/>
  <c r="F25"/>
  <c r="C28"/>
  <c r="D33"/>
  <c r="E11"/>
  <c r="E12"/>
  <c r="E13"/>
  <c r="E14"/>
  <c r="E15"/>
  <c r="E16"/>
  <c r="E17"/>
  <c r="E18"/>
  <c r="E19"/>
  <c r="E20"/>
  <c r="E21"/>
  <c r="E22"/>
  <c r="E23"/>
  <c r="E24"/>
  <c r="E25"/>
  <c r="B33"/>
  <c r="G11"/>
  <c r="G12"/>
  <c r="G13"/>
  <c r="G14"/>
  <c r="G15"/>
  <c r="G16"/>
  <c r="G17"/>
  <c r="G18"/>
  <c r="G19"/>
  <c r="G20"/>
  <c r="G21"/>
  <c r="G22"/>
  <c r="G23"/>
  <c r="G24"/>
  <c r="G25"/>
  <c r="D28"/>
  <c r="J33"/>
  <c r="F26"/>
  <c r="B28"/>
</calcChain>
</file>

<file path=xl/sharedStrings.xml><?xml version="1.0" encoding="utf-8"?>
<sst xmlns="http://schemas.openxmlformats.org/spreadsheetml/2006/main" count="56" uniqueCount="44">
  <si>
    <t>Primer / Paste Required</t>
  </si>
  <si>
    <t>CASES</t>
    <phoneticPr fontId="3" type="noConversion"/>
  </si>
  <si>
    <t>Primer / Paste Required</t>
    <phoneticPr fontId="3" type="noConversion"/>
  </si>
  <si>
    <t>Denso Butyl 30 Tape</t>
    <phoneticPr fontId="3" type="noConversion"/>
  </si>
  <si>
    <t>Denso FB 30 Tape</t>
    <phoneticPr fontId="3" type="noConversion"/>
  </si>
  <si>
    <t>Denso Butyl 35 Tape</t>
    <phoneticPr fontId="3" type="noConversion"/>
  </si>
  <si>
    <t>Denso MB-50 Tape</t>
    <phoneticPr fontId="3" type="noConversion"/>
  </si>
  <si>
    <t>Densopol 60 Tape</t>
    <phoneticPr fontId="3" type="noConversion"/>
  </si>
  <si>
    <t>Densopol 60HT Tape</t>
    <phoneticPr fontId="3" type="noConversion"/>
  </si>
  <si>
    <t>Densotherm Tape</t>
    <phoneticPr fontId="3" type="noConversion"/>
  </si>
  <si>
    <t>50% Tape Coverage</t>
    <phoneticPr fontId="3" type="noConversion"/>
  </si>
  <si>
    <t>50% Overlap Case of Tape Required</t>
    <phoneticPr fontId="3" type="noConversion"/>
  </si>
  <si>
    <t>50% Overlap Case of Tape Required</t>
    <phoneticPr fontId="3" type="noConversion"/>
  </si>
  <si>
    <t xml:space="preserve"> </t>
    <phoneticPr fontId="3" type="noConversion"/>
  </si>
  <si>
    <t>1 in tape overlap coverage -6</t>
    <phoneticPr fontId="3" type="noConversion"/>
  </si>
  <si>
    <t>1 in tape overlap coverage - 12</t>
    <phoneticPr fontId="3" type="noConversion"/>
  </si>
  <si>
    <t>DO NOT ALTER DATA - Tape Coverage</t>
    <phoneticPr fontId="3" type="noConversion"/>
  </si>
  <si>
    <t>Select Tape</t>
    <phoneticPr fontId="3" type="noConversion"/>
  </si>
  <si>
    <t>1 in tape overlap coverage - 2</t>
    <phoneticPr fontId="3" type="noConversion"/>
  </si>
  <si>
    <t>1 in tape overlap coverage - 4</t>
    <phoneticPr fontId="3" type="noConversion"/>
  </si>
  <si>
    <t>2"</t>
    <phoneticPr fontId="3" type="noConversion"/>
  </si>
  <si>
    <t>4"</t>
    <phoneticPr fontId="3" type="noConversion"/>
  </si>
  <si>
    <t>6"</t>
    <phoneticPr fontId="3" type="noConversion"/>
  </si>
  <si>
    <t>Pipe OD                (Inches)</t>
    <phoneticPr fontId="3" type="noConversion"/>
  </si>
  <si>
    <t>Tape Coverage on Pipe Only</t>
    <phoneticPr fontId="3" type="noConversion"/>
  </si>
  <si>
    <t>Select Tape</t>
    <phoneticPr fontId="3" type="noConversion"/>
  </si>
  <si>
    <t>Quantity Estimate Calculator - Bitumen and Butyl Products</t>
    <phoneticPr fontId="3" type="noConversion"/>
  </si>
  <si>
    <t>When selecting product, please click in the blue box and than click on the drop down arrow to display available listings.</t>
    <phoneticPr fontId="3" type="noConversion"/>
  </si>
  <si>
    <t>Enter Data in Blue Areas</t>
    <phoneticPr fontId="3" type="noConversion"/>
  </si>
  <si>
    <t>1 inch Overlap Case of Tape Required</t>
  </si>
  <si>
    <t>1 inch Overlap Case of Tape Required</t>
    <phoneticPr fontId="3" type="noConversion"/>
  </si>
  <si>
    <t>CASES</t>
    <phoneticPr fontId="3" type="noConversion"/>
  </si>
  <si>
    <t>Total Qty. Required</t>
    <phoneticPr fontId="3" type="noConversion"/>
  </si>
  <si>
    <t>Enter Length of Pipe Run         (Feet)</t>
    <phoneticPr fontId="3" type="noConversion"/>
  </si>
  <si>
    <t xml:space="preserve">           ver 109.1</t>
    <phoneticPr fontId="3" type="noConversion"/>
  </si>
  <si>
    <t>Select Tape</t>
  </si>
  <si>
    <t xml:space="preserve">  Select Primer </t>
    <phoneticPr fontId="3" type="noConversion"/>
  </si>
  <si>
    <t>Select Primer</t>
  </si>
  <si>
    <t>Select Primer</t>
    <phoneticPr fontId="3" type="noConversion"/>
  </si>
  <si>
    <t>Denso Primer D</t>
    <phoneticPr fontId="3" type="noConversion"/>
  </si>
  <si>
    <t>Denso Butyl Primer</t>
    <phoneticPr fontId="3" type="noConversion"/>
  </si>
  <si>
    <t>Pipe Size                     (inches)</t>
    <phoneticPr fontId="3" type="noConversion"/>
  </si>
  <si>
    <t>Primer Coverage</t>
    <phoneticPr fontId="3" type="noConversion"/>
  </si>
  <si>
    <t>Recommended Tape Width Needed Per Pipe Size</t>
    <phoneticPr fontId="3" type="noConversion"/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</si>
</sst>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  <numFmt numFmtId="169" formatCode="00000"/>
    <numFmt numFmtId="170" formatCode="0.000"/>
  </numFmts>
  <fonts count="20"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b/>
      <sz val="14"/>
      <color indexed="9"/>
      <name val="Verdana"/>
    </font>
    <font>
      <b/>
      <sz val="10"/>
      <color indexed="10"/>
      <name val="Verdana"/>
    </font>
    <font>
      <sz val="10"/>
      <name val="Arial"/>
    </font>
    <font>
      <b/>
      <sz val="14"/>
      <name val="Verdana"/>
    </font>
    <font>
      <sz val="10"/>
      <name val="Verdana"/>
    </font>
    <font>
      <b/>
      <sz val="12"/>
      <name val="Verdana"/>
    </font>
    <font>
      <b/>
      <sz val="10"/>
      <color indexed="48"/>
      <name val="Verdana"/>
    </font>
    <font>
      <b/>
      <sz val="10"/>
      <color indexed="57"/>
      <name val="Verdana"/>
    </font>
    <font>
      <b/>
      <u/>
      <sz val="10"/>
      <color indexed="9"/>
      <name val="Verdana"/>
    </font>
    <font>
      <sz val="10"/>
      <color indexed="9"/>
      <name val="Verdana"/>
    </font>
    <font>
      <b/>
      <sz val="18"/>
      <color indexed="9"/>
      <name val="Verdana"/>
    </font>
    <font>
      <b/>
      <sz val="18"/>
      <color indexed="10"/>
      <name val="Verdana"/>
    </font>
    <font>
      <sz val="18"/>
      <color indexed="10"/>
      <name val="Verdana"/>
    </font>
    <font>
      <b/>
      <sz val="18"/>
      <name val="Verdana"/>
    </font>
    <font>
      <sz val="18"/>
      <name val="Verdana"/>
    </font>
    <font>
      <sz val="10"/>
      <name val="Verdana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19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0" borderId="0" xfId="0" applyFill="1"/>
    <xf numFmtId="168" fontId="0" fillId="4" borderId="2" xfId="0" applyNumberForma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1" fontId="6" fillId="0" borderId="8" xfId="1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9" xfId="0" applyBorder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8" xfId="0" applyFont="1" applyBorder="1" applyAlignment="1">
      <alignment horizontal="left"/>
    </xf>
    <xf numFmtId="0" fontId="0" fillId="5" borderId="3" xfId="0" applyFill="1" applyBorder="1" applyAlignment="1">
      <alignment horizontal="center" vertical="center" wrapText="1"/>
    </xf>
    <xf numFmtId="12" fontId="0" fillId="5" borderId="2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2" fontId="0" fillId="5" borderId="1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9" xfId="0" applyBorder="1" applyAlignment="1">
      <alignment horizontal="center"/>
    </xf>
    <xf numFmtId="49" fontId="4" fillId="0" borderId="0" xfId="0" applyNumberFormat="1" applyFont="1" applyFill="1" applyAlignment="1">
      <alignment horizontal="left" vertical="center" wrapText="1"/>
    </xf>
    <xf numFmtId="0" fontId="12" fillId="6" borderId="10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0" xfId="0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4" borderId="11" xfId="0" applyFill="1" applyBorder="1" applyAlignment="1">
      <alignment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0" fillId="0" borderId="3" xfId="0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168" fontId="13" fillId="8" borderId="0" xfId="0" applyNumberFormat="1" applyFont="1" applyFill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168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0" fillId="3" borderId="13" xfId="0" applyFill="1" applyBorder="1"/>
    <xf numFmtId="0" fontId="0" fillId="4" borderId="6" xfId="0" applyFill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/>
    <xf numFmtId="0" fontId="0" fillId="9" borderId="0" xfId="0" applyFill="1"/>
    <xf numFmtId="0" fontId="0" fillId="9" borderId="0" xfId="0" applyFill="1" applyBorder="1"/>
    <xf numFmtId="0" fontId="0" fillId="9" borderId="13" xfId="0" applyFill="1" applyBorder="1"/>
    <xf numFmtId="0" fontId="0" fillId="4" borderId="12" xfId="0" applyFill="1" applyBorder="1" applyAlignment="1">
      <alignment horizont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14" xfId="0" applyFill="1" applyBorder="1"/>
    <xf numFmtId="0" fontId="0" fillId="4" borderId="12" xfId="0" applyFill="1" applyBorder="1" applyAlignment="1">
      <alignment wrapText="1"/>
    </xf>
    <xf numFmtId="0" fontId="6" fillId="4" borderId="10" xfId="0" applyFont="1" applyFill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6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1" fontId="0" fillId="0" borderId="9" xfId="0" applyNumberFormat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15" xfId="0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0" xfId="0" applyFill="1" applyAlignment="1">
      <alignment horizontal="center"/>
    </xf>
    <xf numFmtId="168" fontId="0" fillId="4" borderId="8" xfId="0" applyNumberFormat="1" applyFill="1" applyBorder="1" applyAlignment="1">
      <alignment horizontal="center"/>
    </xf>
    <xf numFmtId="168" fontId="0" fillId="4" borderId="10" xfId="0" applyNumberForma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  <protection locked="0"/>
    </xf>
    <xf numFmtId="168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16" fillId="0" borderId="9" xfId="0" applyFont="1" applyBorder="1"/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1" fontId="14" fillId="6" borderId="8" xfId="0" applyNumberFormat="1" applyFont="1" applyFill="1" applyBorder="1" applyAlignment="1">
      <alignment horizontal="center"/>
    </xf>
    <xf numFmtId="1" fontId="14" fillId="6" borderId="14" xfId="0" applyNumberFormat="1" applyFont="1" applyFill="1" applyBorder="1" applyAlignment="1">
      <alignment horizontal="center"/>
    </xf>
    <xf numFmtId="1" fontId="14" fillId="6" borderId="7" xfId="0" applyNumberFormat="1" applyFont="1" applyFill="1" applyBorder="1" applyAlignment="1">
      <alignment horizontal="center"/>
    </xf>
    <xf numFmtId="1" fontId="14" fillId="6" borderId="2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69" fontId="9" fillId="5" borderId="0" xfId="0" applyNumberFormat="1" applyFont="1" applyFill="1" applyAlignment="1">
      <alignment horizontal="center" vertical="center"/>
    </xf>
    <xf numFmtId="169" fontId="9" fillId="5" borderId="9" xfId="0" applyNumberFormat="1" applyFont="1" applyFill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1727200</xdr:colOff>
      <xdr:row>0</xdr:row>
      <xdr:rowOff>0</xdr:rowOff>
    </xdr:from>
    <xdr:to>
      <xdr:col>10</xdr:col>
      <xdr:colOff>462411</xdr:colOff>
      <xdr:row>1</xdr:row>
      <xdr:rowOff>301730</xdr:rowOff>
    </xdr:to>
    <xdr:pic>
      <xdr:nvPicPr>
        <xdr:cNvPr id="2" name="Picture 1" descr="DensoCo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80600" y="0"/>
          <a:ext cx="2532511" cy="873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4</xdr:row>
      <xdr:rowOff>9155</xdr:rowOff>
    </xdr:from>
    <xdr:to>
      <xdr:col>2</xdr:col>
      <xdr:colOff>469900</xdr:colOff>
      <xdr:row>7</xdr:row>
      <xdr:rowOff>79745</xdr:rowOff>
    </xdr:to>
    <xdr:pic>
      <xdr:nvPicPr>
        <xdr:cNvPr id="2" name="Picture 1" descr="DensoCo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669555"/>
          <a:ext cx="1651000" cy="565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autoPageBreaks="0" fitToPage="1"/>
  </sheetPr>
  <dimension ref="A1:V127"/>
  <sheetViews>
    <sheetView tabSelected="1" workbookViewId="0">
      <selection activeCell="A8" sqref="A8"/>
    </sheetView>
  </sheetViews>
  <sheetFormatPr baseColWidth="10" defaultRowHeight="13"/>
  <cols>
    <col min="1" max="1" width="13.42578125" customWidth="1"/>
    <col min="2" max="2" width="12.5703125" customWidth="1"/>
    <col min="3" max="3" width="15" customWidth="1"/>
    <col min="4" max="4" width="14" bestFit="1" customWidth="1"/>
    <col min="6" max="6" width="13.5703125" customWidth="1"/>
    <col min="7" max="7" width="14.28515625" customWidth="1"/>
    <col min="8" max="8" width="0.7109375" style="9" customWidth="1"/>
    <col min="9" max="9" width="26.85546875" customWidth="1"/>
    <col min="10" max="10" width="15.85546875" customWidth="1"/>
    <col min="11" max="11" width="15" customWidth="1"/>
    <col min="12" max="12" width="0.7109375" customWidth="1"/>
  </cols>
  <sheetData>
    <row r="1" spans="1:22" ht="45" customHeight="1">
      <c r="H1" s="11"/>
    </row>
    <row r="2" spans="1:22" ht="25" customHeight="1">
      <c r="A2" s="102" t="s">
        <v>26</v>
      </c>
      <c r="B2" s="102"/>
      <c r="C2" s="102"/>
      <c r="D2" s="102"/>
      <c r="E2" s="102"/>
      <c r="F2" s="102"/>
      <c r="G2" s="102"/>
      <c r="H2" s="102"/>
      <c r="I2" s="54" t="s">
        <v>34</v>
      </c>
      <c r="V2" t="s">
        <v>13</v>
      </c>
    </row>
    <row r="3" spans="1:22" s="11" customFormat="1" ht="15" customHeight="1">
      <c r="A3" s="47" t="s">
        <v>27</v>
      </c>
      <c r="B3" s="35"/>
      <c r="C3" s="35"/>
      <c r="D3" s="35"/>
      <c r="E3" s="35"/>
      <c r="F3" s="35"/>
      <c r="G3" s="35"/>
      <c r="H3" s="35"/>
    </row>
    <row r="4" spans="1:22" ht="16">
      <c r="A4" s="107" t="s">
        <v>28</v>
      </c>
      <c r="B4" s="107"/>
      <c r="C4" s="107"/>
      <c r="H4" s="11"/>
    </row>
    <row r="5" spans="1:22">
      <c r="H5" s="11"/>
    </row>
    <row r="6" spans="1:22" ht="23">
      <c r="A6" s="103" t="s">
        <v>36</v>
      </c>
      <c r="B6" s="104"/>
      <c r="C6" s="98" t="s">
        <v>37</v>
      </c>
      <c r="D6" s="56"/>
      <c r="E6" s="103" t="s">
        <v>25</v>
      </c>
      <c r="F6" s="104"/>
      <c r="G6" s="49" t="s">
        <v>35</v>
      </c>
      <c r="H6" s="58"/>
      <c r="L6" s="58"/>
      <c r="M6" s="56"/>
      <c r="N6" s="57"/>
      <c r="O6" s="55"/>
      <c r="P6" s="58"/>
    </row>
    <row r="7" spans="1:22" ht="18">
      <c r="A7" s="21"/>
      <c r="B7" s="14"/>
      <c r="C7" s="22"/>
      <c r="D7" s="21"/>
      <c r="E7" s="14"/>
      <c r="F7" s="8"/>
      <c r="H7" s="11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22" ht="40" customHeight="1">
      <c r="B8" s="53"/>
      <c r="E8" s="116" t="s">
        <v>24</v>
      </c>
      <c r="F8" s="116"/>
      <c r="G8" s="117"/>
      <c r="H8" s="59"/>
      <c r="I8" s="101"/>
      <c r="J8" s="101"/>
      <c r="K8" s="101"/>
      <c r="L8" s="41"/>
      <c r="M8" s="101"/>
      <c r="N8" s="101"/>
      <c r="O8" s="101"/>
      <c r="P8" s="101"/>
      <c r="Q8" s="101"/>
      <c r="R8" s="101"/>
      <c r="S8" s="101"/>
    </row>
    <row r="9" spans="1:22" ht="14" thickBot="1">
      <c r="H9" s="10"/>
      <c r="I9" s="40"/>
      <c r="J9" s="40"/>
      <c r="K9" s="40"/>
      <c r="L9" s="41"/>
      <c r="M9" s="40"/>
      <c r="N9" s="40"/>
      <c r="O9" s="40"/>
      <c r="P9" s="40"/>
      <c r="Q9" s="40"/>
      <c r="R9" s="40"/>
      <c r="S9" s="40"/>
    </row>
    <row r="10" spans="1:22" ht="64" customHeight="1" thickTop="1" thickBot="1">
      <c r="A10" s="1" t="s">
        <v>43</v>
      </c>
      <c r="B10" s="48" t="s">
        <v>33</v>
      </c>
      <c r="C10" s="27" t="s">
        <v>41</v>
      </c>
      <c r="D10" s="7" t="s">
        <v>23</v>
      </c>
      <c r="E10" s="7" t="s">
        <v>12</v>
      </c>
      <c r="F10" s="7" t="s">
        <v>30</v>
      </c>
      <c r="G10" s="7" t="s">
        <v>2</v>
      </c>
      <c r="H10" s="60"/>
      <c r="I10" s="61"/>
      <c r="J10" s="62"/>
      <c r="K10" s="63"/>
      <c r="L10" s="41"/>
      <c r="M10" s="63"/>
      <c r="N10" s="63"/>
      <c r="O10" s="62"/>
      <c r="P10" s="63"/>
      <c r="Q10" s="62"/>
      <c r="R10" s="63"/>
      <c r="S10" s="62"/>
    </row>
    <row r="11" spans="1:22" s="3" customFormat="1" ht="17" customHeight="1" thickTop="1">
      <c r="A11" s="2" t="s">
        <v>20</v>
      </c>
      <c r="B11" s="50">
        <v>0</v>
      </c>
      <c r="C11" s="28">
        <v>2.5</v>
      </c>
      <c r="D11" s="6">
        <v>2.875</v>
      </c>
      <c r="E11" s="12" t="e">
        <f t="shared" ref="E11:E21" si="0">SUM(D11/12)*3.141*B11/$D$33</f>
        <v>#DIV/0!</v>
      </c>
      <c r="F11" s="95" t="e">
        <f>SUM(D11/12)*3.141*B11/$F$33</f>
        <v>#DIV/0!</v>
      </c>
      <c r="G11" s="12" t="e">
        <f>SUM(D11/12)*3.141*B11/B33</f>
        <v>#DIV/0!</v>
      </c>
      <c r="H11" s="10"/>
      <c r="I11" s="64"/>
      <c r="J11" s="65"/>
      <c r="K11" s="65"/>
      <c r="L11" s="41"/>
      <c r="M11" s="41"/>
      <c r="N11" s="66"/>
      <c r="O11" s="41"/>
      <c r="P11" s="66"/>
      <c r="Q11" s="41"/>
      <c r="R11" s="66"/>
      <c r="S11" s="41"/>
    </row>
    <row r="12" spans="1:22" s="3" customFormat="1">
      <c r="A12" s="4" t="s">
        <v>20</v>
      </c>
      <c r="B12" s="50">
        <v>0</v>
      </c>
      <c r="C12" s="29">
        <v>3</v>
      </c>
      <c r="D12" s="5">
        <v>3.5</v>
      </c>
      <c r="E12" s="12" t="e">
        <f t="shared" si="0"/>
        <v>#DIV/0!</v>
      </c>
      <c r="F12" s="96" t="e">
        <f>SUM(D12/12)*3.141*B12/$F$33</f>
        <v>#DIV/0!</v>
      </c>
      <c r="G12" s="99" t="e">
        <f>SUM(D12/12)*3.141*B12/B33</f>
        <v>#DIV/0!</v>
      </c>
      <c r="H12" s="10"/>
      <c r="I12" s="64"/>
      <c r="J12" s="65"/>
      <c r="K12" s="65"/>
      <c r="L12" s="41"/>
      <c r="M12" s="41"/>
      <c r="N12" s="66"/>
      <c r="O12" s="41"/>
      <c r="P12" s="66"/>
      <c r="Q12" s="41"/>
      <c r="R12" s="66"/>
      <c r="S12" s="41"/>
    </row>
    <row r="13" spans="1:22" s="3" customFormat="1">
      <c r="A13" s="4" t="s">
        <v>20</v>
      </c>
      <c r="B13" s="50">
        <v>0</v>
      </c>
      <c r="C13" s="30">
        <v>3.5</v>
      </c>
      <c r="D13" s="5">
        <v>4</v>
      </c>
      <c r="E13" s="12" t="e">
        <f t="shared" si="0"/>
        <v>#DIV/0!</v>
      </c>
      <c r="F13" s="96" t="e">
        <f>SUM(D13/12)*3.141*B13/$F$33</f>
        <v>#DIV/0!</v>
      </c>
      <c r="G13" s="99" t="e">
        <f>SUM(D13/12)*3.141*B13/B33</f>
        <v>#DIV/0!</v>
      </c>
      <c r="H13" s="10"/>
      <c r="I13" s="64"/>
      <c r="J13" s="65"/>
      <c r="K13" s="65"/>
      <c r="L13" s="41"/>
      <c r="M13" s="41"/>
      <c r="N13" s="66"/>
      <c r="O13" s="41"/>
      <c r="P13" s="66"/>
      <c r="Q13" s="41"/>
      <c r="R13" s="66"/>
      <c r="S13" s="41"/>
    </row>
    <row r="14" spans="1:22" s="3" customFormat="1">
      <c r="A14" s="4" t="s">
        <v>21</v>
      </c>
      <c r="B14" s="50">
        <v>0</v>
      </c>
      <c r="C14" s="29">
        <v>4</v>
      </c>
      <c r="D14" s="5">
        <v>4.5</v>
      </c>
      <c r="E14" s="12" t="e">
        <f t="shared" si="0"/>
        <v>#DIV/0!</v>
      </c>
      <c r="F14" s="96" t="e">
        <f>SUM(D14/12)*3.141*B14/$G$33</f>
        <v>#DIV/0!</v>
      </c>
      <c r="G14" s="99" t="e">
        <f>SUM(D14/12)*3.141*B14/B33</f>
        <v>#DIV/0!</v>
      </c>
      <c r="H14" s="10"/>
      <c r="I14" s="64"/>
      <c r="J14" s="67"/>
      <c r="K14" s="65"/>
      <c r="L14" s="41"/>
      <c r="M14" s="41"/>
      <c r="N14" s="66"/>
      <c r="O14" s="41"/>
      <c r="P14" s="66"/>
      <c r="Q14" s="41"/>
      <c r="R14" s="66"/>
      <c r="S14" s="41"/>
    </row>
    <row r="15" spans="1:22" s="3" customFormat="1">
      <c r="A15" s="4" t="s">
        <v>21</v>
      </c>
      <c r="B15" s="50">
        <v>0</v>
      </c>
      <c r="C15" s="29">
        <v>5</v>
      </c>
      <c r="D15" s="5">
        <v>5.5629999999999997</v>
      </c>
      <c r="E15" s="12" t="e">
        <f t="shared" si="0"/>
        <v>#DIV/0!</v>
      </c>
      <c r="F15" s="96" t="e">
        <f>SUM(D15/12)*3.141*B15/$G$33</f>
        <v>#DIV/0!</v>
      </c>
      <c r="G15" s="99" t="e">
        <f>SUM(D15/12)*3.141*B15/B33</f>
        <v>#DIV/0!</v>
      </c>
      <c r="H15" s="10"/>
      <c r="I15" s="64"/>
      <c r="J15" s="67"/>
      <c r="K15" s="65"/>
      <c r="L15" s="41"/>
      <c r="M15" s="41"/>
      <c r="N15" s="66"/>
      <c r="O15" s="41"/>
      <c r="P15" s="66"/>
      <c r="Q15" s="41"/>
      <c r="R15" s="66"/>
      <c r="S15" s="41"/>
    </row>
    <row r="16" spans="1:22" s="3" customFormat="1">
      <c r="A16" s="4" t="s">
        <v>21</v>
      </c>
      <c r="B16" s="50">
        <v>0</v>
      </c>
      <c r="C16" s="29">
        <v>6</v>
      </c>
      <c r="D16" s="5">
        <v>6.625</v>
      </c>
      <c r="E16" s="12" t="e">
        <f t="shared" si="0"/>
        <v>#DIV/0!</v>
      </c>
      <c r="F16" s="96" t="e">
        <f>SUM(D16/12)*3.141*B16/$G$33</f>
        <v>#DIV/0!</v>
      </c>
      <c r="G16" s="99" t="e">
        <f>SUM(D16/12)*3.141*B16/B33</f>
        <v>#DIV/0!</v>
      </c>
      <c r="H16" s="10"/>
      <c r="I16" s="64"/>
      <c r="J16" s="67"/>
      <c r="K16" s="65"/>
      <c r="L16" s="41"/>
      <c r="M16" s="41"/>
      <c r="N16" s="66"/>
      <c r="O16" s="41"/>
      <c r="P16" s="66"/>
      <c r="Q16" s="41"/>
      <c r="R16" s="66"/>
      <c r="S16" s="41"/>
    </row>
    <row r="17" spans="1:19" s="3" customFormat="1">
      <c r="A17" s="4" t="s">
        <v>21</v>
      </c>
      <c r="B17" s="51">
        <v>0</v>
      </c>
      <c r="C17" s="29">
        <v>8</v>
      </c>
      <c r="D17" s="5">
        <v>8.625</v>
      </c>
      <c r="E17" s="12" t="e">
        <f t="shared" si="0"/>
        <v>#DIV/0!</v>
      </c>
      <c r="F17" s="96" t="e">
        <f>SUM(D17/12)*3.141*B17/$G$33</f>
        <v>#DIV/0!</v>
      </c>
      <c r="G17" s="99" t="e">
        <f>SUM(D17/12)*3.141*B17/B33</f>
        <v>#DIV/0!</v>
      </c>
      <c r="H17" s="10"/>
      <c r="I17" s="64"/>
      <c r="J17" s="67"/>
      <c r="K17" s="65"/>
      <c r="L17" s="41"/>
      <c r="M17" s="41"/>
      <c r="N17" s="66"/>
      <c r="O17" s="41"/>
      <c r="P17" s="66"/>
      <c r="Q17" s="41"/>
      <c r="R17" s="66"/>
      <c r="S17" s="41"/>
    </row>
    <row r="18" spans="1:19" s="3" customFormat="1">
      <c r="A18" s="4" t="s">
        <v>22</v>
      </c>
      <c r="B18" s="51">
        <v>0</v>
      </c>
      <c r="C18" s="29">
        <v>10</v>
      </c>
      <c r="D18" s="5">
        <v>10.75</v>
      </c>
      <c r="E18" s="12" t="e">
        <f t="shared" si="0"/>
        <v>#DIV/0!</v>
      </c>
      <c r="F18" s="96" t="e">
        <f>SUM(D18/12)*3.141*B18/$I$33</f>
        <v>#DIV/0!</v>
      </c>
      <c r="G18" s="99" t="e">
        <f>SUM(D18/12)*3.141*B18/B33</f>
        <v>#DIV/0!</v>
      </c>
      <c r="H18" s="10"/>
      <c r="I18" s="64"/>
      <c r="J18" s="65"/>
      <c r="K18" s="65"/>
      <c r="L18" s="41"/>
      <c r="M18" s="41"/>
      <c r="N18" s="66"/>
      <c r="O18" s="41"/>
      <c r="P18" s="66"/>
      <c r="Q18" s="41"/>
      <c r="R18" s="66"/>
      <c r="S18" s="41"/>
    </row>
    <row r="19" spans="1:19" s="3" customFormat="1">
      <c r="A19" s="4" t="s">
        <v>22</v>
      </c>
      <c r="B19" s="51">
        <v>0</v>
      </c>
      <c r="C19" s="29">
        <v>12</v>
      </c>
      <c r="D19" s="5">
        <v>12.75</v>
      </c>
      <c r="E19" s="12" t="e">
        <f t="shared" si="0"/>
        <v>#DIV/0!</v>
      </c>
      <c r="F19" s="96" t="e">
        <f>SUM(D19/12)*3.141*B19/$I$33</f>
        <v>#DIV/0!</v>
      </c>
      <c r="G19" s="99" t="e">
        <f>SUM(D19/12)*3.141*B19/B33</f>
        <v>#DIV/0!</v>
      </c>
      <c r="H19" s="10"/>
      <c r="I19" s="64"/>
      <c r="J19" s="65"/>
      <c r="K19" s="65"/>
      <c r="L19" s="41"/>
      <c r="M19" s="41"/>
      <c r="N19" s="66"/>
      <c r="O19" s="41"/>
      <c r="P19" s="66"/>
      <c r="Q19" s="41"/>
      <c r="R19" s="66"/>
      <c r="S19" s="41"/>
    </row>
    <row r="20" spans="1:19" s="3" customFormat="1">
      <c r="A20" s="4" t="s">
        <v>22</v>
      </c>
      <c r="B20" s="51">
        <v>0</v>
      </c>
      <c r="C20" s="29">
        <v>14</v>
      </c>
      <c r="D20" s="5">
        <v>14</v>
      </c>
      <c r="E20" s="12" t="e">
        <f t="shared" si="0"/>
        <v>#DIV/0!</v>
      </c>
      <c r="F20" s="96" t="e">
        <f>SUM(D20/12)*3.141*B20/$I$33</f>
        <v>#DIV/0!</v>
      </c>
      <c r="G20" s="99" t="e">
        <f>SUM(D20/12)*3.141*B20/B33</f>
        <v>#DIV/0!</v>
      </c>
      <c r="H20" s="10"/>
      <c r="I20" s="64"/>
      <c r="J20" s="65"/>
      <c r="K20" s="65"/>
      <c r="L20" s="41"/>
      <c r="M20" s="41"/>
      <c r="N20" s="66"/>
      <c r="O20" s="41"/>
      <c r="P20" s="66"/>
      <c r="Q20" s="41"/>
      <c r="R20" s="66"/>
      <c r="S20" s="41"/>
    </row>
    <row r="21" spans="1:19" s="3" customFormat="1">
      <c r="A21" s="4" t="s">
        <v>22</v>
      </c>
      <c r="B21" s="51">
        <v>0</v>
      </c>
      <c r="C21" s="29">
        <v>16</v>
      </c>
      <c r="D21" s="5">
        <v>16</v>
      </c>
      <c r="E21" s="12" t="e">
        <f t="shared" si="0"/>
        <v>#DIV/0!</v>
      </c>
      <c r="F21" s="99" t="e">
        <f>SUM(D21/12)*3.141*B21/$I$33</f>
        <v>#DIV/0!</v>
      </c>
      <c r="G21" s="99" t="e">
        <f>SUM(D21/12)*3.141*B21/B33</f>
        <v>#DIV/0!</v>
      </c>
      <c r="H21" s="10"/>
      <c r="I21" s="64"/>
      <c r="J21" s="65"/>
      <c r="K21" s="65"/>
      <c r="L21" s="41"/>
      <c r="M21" s="41"/>
      <c r="N21" s="66"/>
      <c r="O21" s="41"/>
      <c r="P21" s="66"/>
      <c r="Q21" s="41"/>
      <c r="R21" s="66"/>
      <c r="S21" s="41"/>
    </row>
    <row r="22" spans="1:19" s="3" customFormat="1">
      <c r="A22" s="4" t="s">
        <v>22</v>
      </c>
      <c r="B22" s="51">
        <v>0</v>
      </c>
      <c r="C22" s="29">
        <v>30</v>
      </c>
      <c r="D22" s="118">
        <v>30</v>
      </c>
      <c r="E22" s="12" t="e">
        <f t="shared" ref="E22:E24" si="1">SUM(D22/12)*3.141*B22/$D$33</f>
        <v>#DIV/0!</v>
      </c>
      <c r="F22" s="99" t="e">
        <f t="shared" ref="F22:F24" si="2">SUM(D22/12)*3.141*B22/$I$33</f>
        <v>#DIV/0!</v>
      </c>
      <c r="G22" s="99" t="e">
        <f>SUM(D22/12)*3.141*B22/B33</f>
        <v>#DIV/0!</v>
      </c>
      <c r="H22" s="10"/>
      <c r="I22" s="64"/>
      <c r="J22" s="65"/>
      <c r="K22" s="65"/>
      <c r="L22" s="41"/>
      <c r="M22" s="41"/>
      <c r="N22" s="66"/>
      <c r="O22" s="41"/>
      <c r="P22" s="66"/>
      <c r="Q22" s="41"/>
      <c r="R22" s="66"/>
      <c r="S22" s="41"/>
    </row>
    <row r="23" spans="1:19" s="3" customFormat="1">
      <c r="A23" s="4" t="s">
        <v>22</v>
      </c>
      <c r="B23" s="51">
        <v>0</v>
      </c>
      <c r="C23" s="29">
        <v>36</v>
      </c>
      <c r="D23" s="118">
        <v>36</v>
      </c>
      <c r="E23" s="12" t="e">
        <f t="shared" si="1"/>
        <v>#DIV/0!</v>
      </c>
      <c r="F23" s="99" t="e">
        <f t="shared" si="2"/>
        <v>#DIV/0!</v>
      </c>
      <c r="G23" s="99" t="e">
        <f>SUM(D23/12)*3.141*B23/B33</f>
        <v>#DIV/0!</v>
      </c>
      <c r="H23" s="10"/>
      <c r="I23" s="64"/>
      <c r="J23" s="65"/>
      <c r="K23" s="65"/>
      <c r="L23" s="41"/>
      <c r="M23" s="41"/>
      <c r="N23" s="66"/>
      <c r="O23" s="41"/>
      <c r="P23" s="66"/>
      <c r="Q23" s="41"/>
      <c r="R23" s="66"/>
      <c r="S23" s="41"/>
    </row>
    <row r="24" spans="1:19" s="3" customFormat="1">
      <c r="A24" s="4" t="s">
        <v>22</v>
      </c>
      <c r="B24" s="51">
        <v>0</v>
      </c>
      <c r="C24" s="29">
        <v>42</v>
      </c>
      <c r="D24" s="118">
        <v>42</v>
      </c>
      <c r="E24" s="12" t="e">
        <f t="shared" si="1"/>
        <v>#DIV/0!</v>
      </c>
      <c r="F24" s="99" t="e">
        <f t="shared" si="2"/>
        <v>#DIV/0!</v>
      </c>
      <c r="G24" s="99" t="e">
        <f>SUM(D24/12)*3.141*B24/B33</f>
        <v>#DIV/0!</v>
      </c>
      <c r="H24" s="10"/>
      <c r="I24" s="64"/>
      <c r="J24" s="65"/>
      <c r="K24" s="65"/>
      <c r="L24" s="41"/>
      <c r="M24" s="41"/>
      <c r="N24" s="66"/>
      <c r="O24" s="41"/>
      <c r="P24" s="66"/>
      <c r="Q24" s="41"/>
      <c r="R24" s="66"/>
      <c r="S24" s="41"/>
    </row>
    <row r="25" spans="1:19" s="46" customFormat="1">
      <c r="A25" s="4"/>
      <c r="B25" s="38"/>
      <c r="C25" s="38"/>
      <c r="D25" s="38"/>
      <c r="E25" s="52" t="e">
        <f>SUM(E11:E24)</f>
        <v>#DIV/0!</v>
      </c>
      <c r="F25" s="52" t="e">
        <f>SUM(F11:F24)</f>
        <v>#DIV/0!</v>
      </c>
      <c r="G25" s="52" t="e">
        <f>SUM(G11:G24)</f>
        <v>#DIV/0!</v>
      </c>
      <c r="H25" s="45"/>
      <c r="I25" s="68"/>
      <c r="J25" s="69"/>
      <c r="K25" s="69"/>
      <c r="L25" s="70"/>
      <c r="M25" s="70"/>
      <c r="N25" s="70"/>
      <c r="O25" s="70"/>
      <c r="P25" s="70"/>
      <c r="Q25" s="70"/>
      <c r="R25" s="70"/>
      <c r="S25" s="70"/>
    </row>
    <row r="26" spans="1:19" ht="39">
      <c r="A26" s="39"/>
      <c r="B26" s="24" t="s">
        <v>11</v>
      </c>
      <c r="C26" s="25" t="s">
        <v>29</v>
      </c>
      <c r="D26" s="100" t="s">
        <v>0</v>
      </c>
      <c r="E26" s="97"/>
      <c r="F26" s="52" t="e">
        <f>SUM(F11:F21)</f>
        <v>#DIV/0!</v>
      </c>
      <c r="G26" s="63"/>
      <c r="H26" s="1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>
      <c r="A27" s="108" t="s">
        <v>32</v>
      </c>
      <c r="B27" s="36" t="s">
        <v>31</v>
      </c>
      <c r="C27" s="37" t="s">
        <v>31</v>
      </c>
      <c r="D27" s="37" t="s">
        <v>1</v>
      </c>
      <c r="E27" s="92"/>
      <c r="F27" s="92"/>
      <c r="G27" s="92"/>
      <c r="H27" s="10"/>
      <c r="I27" s="31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ht="13" customHeight="1">
      <c r="A28" s="109"/>
      <c r="B28" s="111" t="str">
        <f>IF(ISERROR(ROUNDUP(E25,0)),"0",ROUNDUP(E25,0))</f>
        <v>0</v>
      </c>
      <c r="C28" s="113" t="str">
        <f>IF($G$6="Select Tape","0",IF($G$6="Denso Butyl 30 Tape",ROUNDUP(F25,0),IF($G$6="Denso Butyl 35 Tape",ROUNDUP(F25,0),IF($G$6="Denso MB-50 Tape",ROUNDUP(F25,0),IF(G$6="Denso FB 30 Tape",ROUNDUP(F25,0),IF($G$6="Densopol 60 Tape",ROUNDUP(F25,0),IF($G$6="Densopol 60HT Tape",ROUNDUP(F25,0),IF($G$6="Densotherm Tape",ROUNDUP(F25,0)))))))))</f>
        <v>0</v>
      </c>
      <c r="D28" s="113" t="str">
        <f>IF(ISERROR(ROUNDUP(G25,0)),"0",ROUNDUP(G25,0))</f>
        <v>0</v>
      </c>
      <c r="E28" s="115"/>
      <c r="F28" s="115"/>
      <c r="G28" s="115"/>
      <c r="H28" s="10"/>
      <c r="I28" s="33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13" customHeight="1">
      <c r="A29" s="110"/>
      <c r="B29" s="112"/>
      <c r="C29" s="114"/>
      <c r="D29" s="114"/>
      <c r="E29" s="115"/>
      <c r="F29" s="115"/>
      <c r="G29" s="115"/>
      <c r="H29" s="10"/>
      <c r="I29" s="32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19">
      <c r="H30" s="10"/>
    </row>
    <row r="31" spans="1:19" hidden="1">
      <c r="A31" s="105" t="s">
        <v>16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6"/>
    </row>
    <row r="32" spans="1:19" ht="30" hidden="1" customHeight="1">
      <c r="A32" s="42" t="s">
        <v>38</v>
      </c>
      <c r="B32" s="42" t="s">
        <v>42</v>
      </c>
      <c r="C32" s="82" t="s">
        <v>17</v>
      </c>
      <c r="D32" s="83" t="s">
        <v>10</v>
      </c>
      <c r="E32" s="75"/>
      <c r="F32" s="78" t="s">
        <v>18</v>
      </c>
      <c r="G32" s="79" t="s">
        <v>19</v>
      </c>
      <c r="I32" s="43" t="s">
        <v>14</v>
      </c>
      <c r="J32" s="72" t="s">
        <v>15</v>
      </c>
    </row>
    <row r="33" spans="1:10" ht="26" hidden="1">
      <c r="A33" s="19" t="s">
        <v>39</v>
      </c>
      <c r="B33" t="b">
        <f>IF($C$6="Denso Primer D",1820,IF($C$6="Denso Butyl Primer",980))</f>
        <v>0</v>
      </c>
      <c r="C33" s="84" t="s">
        <v>3</v>
      </c>
      <c r="D33" s="85" t="b">
        <f>IF($G$6="Denso Butyl 30 Tape",150,IF($G$6="Denso Butyl 35 Tape",100,IF($G$6="Denso MB-50 Tape",45,IF($G$6="Densopol 60 Tape",59,IF($G$6="Densopol 60HT Tape",59,IF($G$6="Densotherm Tape",45,IF($G$6="Denso Butyl Mastic Tape",30,IF($G$6="Denso FB 30 Tape",100))))))))</f>
        <v>0</v>
      </c>
      <c r="E33" s="75"/>
      <c r="F33" s="34" t="b">
        <f>IF($G$6="Denso Butyl 30 Tape",150,IF($G$6="Denso Butyl 35 Tape",100,IF($G$6="Denso MB-50 Tape",45,IF($G$6="Densopol 60 Tape",59,IF($G$6="Densopol 60HT Tape",59,IF($G$6="Densotherm Tape",45,IF($G$6="Denso Butyl Mastic Tape",30,IF($G$6="Denso FB 30 Tape",100))))))))</f>
        <v>0</v>
      </c>
      <c r="G33" s="93" t="b">
        <f>IF($G$6="Denso Butyl 30 Tape",225,IF($G$6="Denso Butyl 35 Tape",150,IF($G$6="Denso MB-50 Tape",75,IF($G$6="Densopol 60 Tape",99,IF($G$6="Densopol 60HT Tape",99,IF($G$6="Densotherm Tape",75,IF($G$6="Denso Butyl Mastic Tape",30,IF($G$6="Denso FB 30 Tape",150))))))))</f>
        <v>0</v>
      </c>
      <c r="H33" s="94"/>
      <c r="I33" s="34" t="b">
        <f>IF($G$6="Denso Butyl 30 Tape",250,IF($G$6="Denso Butyl 35 Tape",167,IF($G$6="Denso MB-50 Tape",84,IF($G$6="Densopol 60 Tape",109,IF($G$6="Densopol 60HT Tape",109,IF($G$6="Densotherm Tape",82,IF($G$6="Denso Butyl Mastic Tape",30,IF($G$6="Denso FB 30 Tape",167))))))))</f>
        <v>0</v>
      </c>
      <c r="J33" s="44" t="b">
        <f>IF($G$6="Denso Butyl 30 Tape",0,IF($G$6="Denso Butyl 35 Tape",0,IF($G$6="Denso MB-50 Tape",0,IF($G$6="Densopol 60 Tape",0,IF($G$6="Densopol 60HT Tape",0,IF($G$6="Densotherm Tape",90,IF($G$6="Denso Butyl Mastic Tape",0,IF($G$6="Denso FB 30 Tape",0))))))))</f>
        <v>0</v>
      </c>
    </row>
    <row r="34" spans="1:10" ht="26" hidden="1">
      <c r="A34" t="s">
        <v>40</v>
      </c>
      <c r="C34" s="87" t="s">
        <v>5</v>
      </c>
      <c r="D34" s="86"/>
      <c r="E34" s="76"/>
      <c r="F34" s="23"/>
      <c r="G34" s="80"/>
      <c r="I34" s="23"/>
      <c r="J34" s="73"/>
    </row>
    <row r="35" spans="1:10" hidden="1">
      <c r="A35" s="18"/>
      <c r="B35" s="20"/>
      <c r="C35" s="84" t="s">
        <v>6</v>
      </c>
      <c r="D35" s="86"/>
      <c r="E35" s="76"/>
      <c r="F35" s="23"/>
      <c r="G35" s="80"/>
      <c r="I35" s="23"/>
      <c r="J35" s="73"/>
    </row>
    <row r="36" spans="1:10" hidden="1">
      <c r="A36" s="26"/>
      <c r="B36" s="20"/>
      <c r="C36" s="84" t="s">
        <v>4</v>
      </c>
      <c r="D36" s="86"/>
      <c r="E36" s="76"/>
      <c r="F36" s="23"/>
      <c r="G36" s="80"/>
      <c r="I36" s="23"/>
      <c r="J36" s="73"/>
    </row>
    <row r="37" spans="1:10" hidden="1">
      <c r="A37" s="13"/>
      <c r="B37" s="14"/>
      <c r="C37" s="88" t="s">
        <v>7</v>
      </c>
      <c r="D37" s="89"/>
      <c r="E37" s="75"/>
      <c r="F37" s="23"/>
      <c r="G37" s="80"/>
      <c r="I37" s="23"/>
      <c r="J37" s="73"/>
    </row>
    <row r="38" spans="1:10" ht="26" hidden="1">
      <c r="A38" s="13"/>
      <c r="B38" s="14"/>
      <c r="C38" s="88" t="s">
        <v>8</v>
      </c>
      <c r="D38" s="89"/>
      <c r="E38" s="75"/>
      <c r="F38" s="23"/>
      <c r="G38" s="80"/>
      <c r="I38" s="23"/>
      <c r="J38" s="73"/>
    </row>
    <row r="39" spans="1:10" hidden="1">
      <c r="A39" s="13"/>
      <c r="B39" s="14"/>
      <c r="C39" s="88" t="s">
        <v>9</v>
      </c>
      <c r="D39" s="89"/>
      <c r="E39" s="75"/>
      <c r="F39" s="23"/>
      <c r="G39" s="80"/>
      <c r="I39" s="23"/>
      <c r="J39" s="73"/>
    </row>
    <row r="40" spans="1:10" hidden="1">
      <c r="A40" s="15"/>
      <c r="B40" s="16"/>
      <c r="C40" s="90"/>
      <c r="D40" s="91"/>
      <c r="E40" s="77"/>
      <c r="F40" s="17"/>
      <c r="G40" s="81"/>
      <c r="H40" s="71"/>
      <c r="I40" s="17"/>
      <c r="J40" s="74"/>
    </row>
    <row r="41" spans="1:10" hidden="1">
      <c r="H41" s="11"/>
    </row>
    <row r="42" spans="1:10">
      <c r="H42" s="11"/>
    </row>
    <row r="43" spans="1:10">
      <c r="H43" s="11"/>
    </row>
    <row r="44" spans="1:10">
      <c r="H44" s="11"/>
    </row>
    <row r="45" spans="1:10">
      <c r="H45" s="11"/>
    </row>
    <row r="46" spans="1:10">
      <c r="H46" s="11"/>
    </row>
    <row r="47" spans="1:10">
      <c r="H47" s="11"/>
    </row>
    <row r="48" spans="1:10">
      <c r="H48" s="11"/>
    </row>
    <row r="49" spans="7:10">
      <c r="H49" s="11"/>
    </row>
    <row r="50" spans="7:10">
      <c r="H50" s="11"/>
    </row>
    <row r="51" spans="7:10">
      <c r="H51" s="11"/>
    </row>
    <row r="52" spans="7:10">
      <c r="H52" s="11"/>
    </row>
    <row r="53" spans="7:10">
      <c r="H53" s="11"/>
    </row>
    <row r="54" spans="7:10">
      <c r="H54" s="11"/>
    </row>
    <row r="55" spans="7:10">
      <c r="H55" s="11"/>
    </row>
    <row r="56" spans="7:10">
      <c r="H56" s="11"/>
    </row>
    <row r="57" spans="7:10">
      <c r="H57" s="11"/>
    </row>
    <row r="58" spans="7:10">
      <c r="H58" s="11"/>
    </row>
    <row r="59" spans="7:10">
      <c r="H59" s="11"/>
    </row>
    <row r="60" spans="7:10">
      <c r="H60" s="11"/>
    </row>
    <row r="61" spans="7:10">
      <c r="H61" s="11"/>
    </row>
    <row r="62" spans="7:10">
      <c r="G62" s="11"/>
      <c r="H62" s="11"/>
      <c r="I62" s="11"/>
      <c r="J62" s="11"/>
    </row>
    <row r="63" spans="7:10">
      <c r="G63" s="11"/>
      <c r="H63" s="11"/>
      <c r="I63" s="11"/>
      <c r="J63" s="11"/>
    </row>
    <row r="64" spans="7:10">
      <c r="G64" s="11"/>
      <c r="H64" s="11"/>
      <c r="I64" s="11"/>
      <c r="J64" s="11"/>
    </row>
    <row r="65" spans="7:10">
      <c r="G65" s="11"/>
      <c r="H65" s="11"/>
      <c r="I65" s="11"/>
      <c r="J65" s="11"/>
    </row>
    <row r="66" spans="7:10">
      <c r="G66" s="11"/>
      <c r="H66" s="11"/>
      <c r="I66" s="11"/>
      <c r="J66" s="11"/>
    </row>
    <row r="67" spans="7:10">
      <c r="G67" s="11"/>
      <c r="H67" s="11"/>
      <c r="I67" s="11"/>
      <c r="J67" s="11"/>
    </row>
    <row r="68" spans="7:10">
      <c r="G68" s="11"/>
      <c r="H68" s="11"/>
      <c r="I68" s="11"/>
      <c r="J68" s="11"/>
    </row>
    <row r="69" spans="7:10">
      <c r="G69" s="11"/>
      <c r="H69" s="11"/>
      <c r="I69" s="11"/>
      <c r="J69" s="11"/>
    </row>
    <row r="70" spans="7:10">
      <c r="G70" s="11"/>
      <c r="H70" s="11"/>
      <c r="I70" s="11"/>
      <c r="J70" s="11"/>
    </row>
    <row r="71" spans="7:10">
      <c r="G71" s="11"/>
      <c r="H71" s="11"/>
      <c r="I71" s="11"/>
      <c r="J71" s="11"/>
    </row>
    <row r="72" spans="7:10">
      <c r="G72" s="11"/>
      <c r="H72" s="11"/>
      <c r="I72" s="11"/>
      <c r="J72" s="11"/>
    </row>
    <row r="73" spans="7:10">
      <c r="G73" s="11"/>
      <c r="H73" s="11"/>
      <c r="I73" s="11"/>
      <c r="J73" s="11"/>
    </row>
    <row r="74" spans="7:10">
      <c r="G74" s="11"/>
      <c r="H74" s="11"/>
      <c r="I74" s="11"/>
      <c r="J74" s="11"/>
    </row>
    <row r="75" spans="7:10">
      <c r="G75" s="11"/>
      <c r="H75" s="11"/>
      <c r="I75" s="11"/>
      <c r="J75" s="11"/>
    </row>
    <row r="76" spans="7:10">
      <c r="G76" s="11"/>
      <c r="H76" s="11"/>
      <c r="I76" s="11"/>
      <c r="J76" s="11"/>
    </row>
    <row r="77" spans="7:10">
      <c r="G77" s="11"/>
      <c r="H77" s="11"/>
      <c r="I77" s="11"/>
      <c r="J77" s="11"/>
    </row>
    <row r="78" spans="7:10">
      <c r="G78" s="11"/>
      <c r="H78" s="11"/>
      <c r="I78" s="11"/>
      <c r="J78" s="11"/>
    </row>
    <row r="79" spans="7:10">
      <c r="G79" s="11"/>
      <c r="H79" s="11"/>
      <c r="I79" s="11"/>
      <c r="J79" s="11"/>
    </row>
    <row r="80" spans="7:10">
      <c r="G80" s="11"/>
      <c r="H80" s="11"/>
      <c r="I80" s="11"/>
      <c r="J80" s="11"/>
    </row>
    <row r="81" spans="7:10">
      <c r="G81" s="11"/>
      <c r="H81" s="11"/>
      <c r="I81" s="11"/>
      <c r="J81" s="11"/>
    </row>
    <row r="82" spans="7:10">
      <c r="G82" s="11"/>
      <c r="H82" s="11"/>
      <c r="I82" s="11"/>
      <c r="J82" s="11"/>
    </row>
    <row r="83" spans="7:10">
      <c r="G83" s="11"/>
      <c r="H83" s="11"/>
      <c r="I83" s="11"/>
      <c r="J83" s="11"/>
    </row>
    <row r="84" spans="7:10">
      <c r="G84" s="11"/>
      <c r="H84" s="11"/>
      <c r="I84" s="11"/>
      <c r="J84" s="11"/>
    </row>
    <row r="85" spans="7:10">
      <c r="G85" s="11"/>
      <c r="H85" s="11"/>
      <c r="I85" s="11"/>
      <c r="J85" s="11"/>
    </row>
    <row r="86" spans="7:10">
      <c r="G86" s="11"/>
      <c r="H86" s="11"/>
      <c r="I86" s="11"/>
      <c r="J86" s="11"/>
    </row>
    <row r="87" spans="7:10">
      <c r="G87" s="11"/>
      <c r="H87" s="11"/>
      <c r="I87" s="11"/>
      <c r="J87" s="11"/>
    </row>
    <row r="88" spans="7:10">
      <c r="G88" s="11"/>
      <c r="H88" s="11"/>
      <c r="I88" s="11"/>
      <c r="J88" s="11"/>
    </row>
    <row r="89" spans="7:10">
      <c r="G89" s="11"/>
      <c r="H89" s="11"/>
      <c r="I89" s="11"/>
      <c r="J89" s="11"/>
    </row>
    <row r="90" spans="7:10">
      <c r="G90" s="11"/>
      <c r="H90" s="11"/>
      <c r="I90" s="11"/>
      <c r="J90" s="11"/>
    </row>
    <row r="91" spans="7:10">
      <c r="G91" s="11"/>
      <c r="H91" s="11"/>
      <c r="I91" s="11"/>
      <c r="J91" s="11"/>
    </row>
    <row r="92" spans="7:10">
      <c r="G92" s="11"/>
      <c r="H92" s="11"/>
      <c r="I92" s="11"/>
      <c r="J92" s="11"/>
    </row>
    <row r="93" spans="7:10">
      <c r="G93" s="11"/>
      <c r="H93" s="11"/>
      <c r="I93" s="11"/>
      <c r="J93" s="11"/>
    </row>
    <row r="94" spans="7:10">
      <c r="G94" s="11"/>
      <c r="H94" s="11"/>
      <c r="I94" s="11"/>
      <c r="J94" s="11"/>
    </row>
    <row r="95" spans="7:10">
      <c r="G95" s="11"/>
      <c r="H95" s="11"/>
      <c r="I95" s="11"/>
      <c r="J95" s="11"/>
    </row>
    <row r="96" spans="7:10">
      <c r="G96" s="11"/>
      <c r="H96" s="11"/>
      <c r="I96" s="11"/>
      <c r="J96" s="11"/>
    </row>
    <row r="97" spans="7:10">
      <c r="G97" s="11"/>
      <c r="H97" s="11"/>
      <c r="I97" s="11"/>
      <c r="J97" s="11"/>
    </row>
    <row r="98" spans="7:10">
      <c r="G98" s="11"/>
      <c r="H98" s="11"/>
      <c r="I98" s="11"/>
      <c r="J98" s="11"/>
    </row>
    <row r="99" spans="7:10">
      <c r="G99" s="11"/>
      <c r="H99" s="11"/>
      <c r="I99" s="11"/>
      <c r="J99" s="11"/>
    </row>
    <row r="100" spans="7:10">
      <c r="G100" s="11"/>
      <c r="H100" s="11"/>
      <c r="I100" s="11"/>
      <c r="J100" s="11"/>
    </row>
    <row r="101" spans="7:10">
      <c r="G101" s="11"/>
      <c r="H101" s="11"/>
      <c r="I101" s="11"/>
      <c r="J101" s="11"/>
    </row>
    <row r="102" spans="7:10">
      <c r="G102" s="11"/>
      <c r="H102" s="11"/>
      <c r="I102" s="11"/>
      <c r="J102" s="11"/>
    </row>
    <row r="103" spans="7:10">
      <c r="G103" s="11"/>
      <c r="H103" s="11"/>
      <c r="I103" s="11"/>
      <c r="J103" s="11"/>
    </row>
    <row r="104" spans="7:10">
      <c r="G104" s="11"/>
      <c r="H104" s="11"/>
      <c r="I104" s="11"/>
      <c r="J104" s="11"/>
    </row>
    <row r="105" spans="7:10">
      <c r="G105" s="11"/>
      <c r="H105" s="11"/>
      <c r="I105" s="11"/>
      <c r="J105" s="11"/>
    </row>
    <row r="106" spans="7:10">
      <c r="G106" s="11"/>
      <c r="H106" s="11"/>
      <c r="I106" s="11"/>
      <c r="J106" s="11"/>
    </row>
    <row r="107" spans="7:10">
      <c r="G107" s="11"/>
      <c r="H107" s="11"/>
      <c r="I107" s="11"/>
      <c r="J107" s="11"/>
    </row>
    <row r="108" spans="7:10">
      <c r="G108" s="11"/>
      <c r="H108" s="11"/>
      <c r="I108" s="11"/>
      <c r="J108" s="11"/>
    </row>
    <row r="109" spans="7:10">
      <c r="G109" s="11"/>
      <c r="H109" s="11"/>
      <c r="I109" s="11"/>
      <c r="J109" s="11"/>
    </row>
    <row r="110" spans="7:10">
      <c r="G110" s="11"/>
      <c r="H110" s="11"/>
      <c r="I110" s="11"/>
      <c r="J110" s="11"/>
    </row>
    <row r="111" spans="7:10">
      <c r="G111" s="11"/>
      <c r="H111" s="11"/>
      <c r="I111" s="11"/>
      <c r="J111" s="11"/>
    </row>
    <row r="112" spans="7:10">
      <c r="G112" s="11"/>
      <c r="H112" s="11"/>
      <c r="I112" s="11"/>
      <c r="J112" s="11"/>
    </row>
    <row r="113" spans="7:10">
      <c r="G113" s="11"/>
      <c r="H113" s="11"/>
      <c r="I113" s="11"/>
      <c r="J113" s="11"/>
    </row>
    <row r="114" spans="7:10">
      <c r="G114" s="11"/>
      <c r="H114" s="11"/>
      <c r="I114" s="11"/>
      <c r="J114" s="11"/>
    </row>
    <row r="115" spans="7:10">
      <c r="G115" s="11"/>
      <c r="H115" s="11"/>
      <c r="I115" s="11"/>
      <c r="J115" s="11"/>
    </row>
    <row r="116" spans="7:10">
      <c r="G116" s="11"/>
      <c r="H116" s="11"/>
      <c r="I116" s="11"/>
      <c r="J116" s="11"/>
    </row>
    <row r="117" spans="7:10">
      <c r="G117" s="11"/>
      <c r="H117" s="11"/>
      <c r="I117" s="11"/>
      <c r="J117" s="11"/>
    </row>
    <row r="118" spans="7:10">
      <c r="G118" s="11"/>
      <c r="H118" s="11"/>
      <c r="I118" s="11"/>
      <c r="J118" s="11"/>
    </row>
    <row r="119" spans="7:10">
      <c r="G119" s="11"/>
      <c r="H119" s="11"/>
      <c r="I119" s="11"/>
      <c r="J119" s="11"/>
    </row>
    <row r="120" spans="7:10">
      <c r="G120" s="11"/>
      <c r="H120" s="11"/>
      <c r="I120" s="11"/>
      <c r="J120" s="11"/>
    </row>
    <row r="121" spans="7:10">
      <c r="G121" s="11"/>
      <c r="H121" s="11"/>
      <c r="I121" s="11"/>
      <c r="J121" s="11"/>
    </row>
    <row r="122" spans="7:10">
      <c r="G122" s="11"/>
      <c r="H122" s="11"/>
      <c r="I122" s="11"/>
      <c r="J122" s="11"/>
    </row>
    <row r="123" spans="7:10">
      <c r="G123" s="11"/>
      <c r="H123" s="11"/>
      <c r="I123" s="11"/>
      <c r="J123" s="11"/>
    </row>
    <row r="124" spans="7:10">
      <c r="G124" s="11"/>
      <c r="H124" s="11"/>
      <c r="I124" s="11"/>
      <c r="J124" s="11"/>
    </row>
    <row r="125" spans="7:10">
      <c r="G125" s="11"/>
      <c r="H125" s="11"/>
      <c r="I125" s="11"/>
      <c r="J125" s="11"/>
    </row>
    <row r="126" spans="7:10">
      <c r="G126" s="11"/>
      <c r="H126" s="11"/>
      <c r="I126" s="11"/>
      <c r="J126" s="11"/>
    </row>
    <row r="127" spans="7:10">
      <c r="G127" s="11"/>
      <c r="H127" s="11"/>
      <c r="I127" s="11"/>
      <c r="J127" s="11"/>
    </row>
  </sheetData>
  <mergeCells count="15">
    <mergeCell ref="M8:S8"/>
    <mergeCell ref="A2:H2"/>
    <mergeCell ref="E6:F6"/>
    <mergeCell ref="A31:K31"/>
    <mergeCell ref="I8:K8"/>
    <mergeCell ref="A4:C4"/>
    <mergeCell ref="A27:A29"/>
    <mergeCell ref="B28:B29"/>
    <mergeCell ref="C28:C29"/>
    <mergeCell ref="D28:D29"/>
    <mergeCell ref="E28:E29"/>
    <mergeCell ref="F28:F29"/>
    <mergeCell ref="G28:G29"/>
    <mergeCell ref="A6:B6"/>
    <mergeCell ref="E8:G8"/>
  </mergeCells>
  <phoneticPr fontId="3" type="noConversion"/>
  <dataValidations count="3">
    <dataValidation type="list" allowBlank="1" showInputMessage="1" showErrorMessage="1" sqref="G6 F7">
      <formula1>$C$32:$C$40</formula1>
    </dataValidation>
    <dataValidation type="list" allowBlank="1" showInputMessage="1" showErrorMessage="1" sqref="O6">
      <formula1>$A$53:$A$56</formula1>
    </dataValidation>
    <dataValidation type="list" allowBlank="1" showInputMessage="1" showErrorMessage="1" sqref="C6">
      <formula1>$A$32:$A$34</formula1>
    </dataValidation>
  </dataValidation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view="pageLayout" workbookViewId="0"/>
  </sheetViews>
  <sheetFormatPr baseColWidth="10" defaultRowHeight="13"/>
  <sheetData/>
  <sheetCalcPr fullCalcOnLoad="1"/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>Denso North America</Company>
  <LinksUpToDate>false</LinksUpToDate>
  <SharedDoc>false</SharedDoc>
  <HyperlinkBase>www.densona.com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Denso Bitumen and Butyl Tape and Product Calculator</dc:title>
  <dc:subject>product estimating calculator</dc:subject>
  <dc:creator>Denso North America</dc:creator>
  <cp:keywords>Bitumen Tape, Butyl Tape, Bitumen primer, butyl primer, product calculator, corrosion prevention, corrosion protection, anti-corrosion</cp:keywords>
  <dc:description>A product estimating calculator used to figure out how much corrosion protection products you need in regards to Bitumen and Butyl tapes.</dc:description>
  <cp:lastModifiedBy>Adam McQuillen</cp:lastModifiedBy>
  <cp:lastPrinted>2011-06-17T19:36:32Z</cp:lastPrinted>
  <dcterms:created xsi:type="dcterms:W3CDTF">2011-05-18T18:37:33Z</dcterms:created>
  <dcterms:modified xsi:type="dcterms:W3CDTF">2012-11-01T21:17:48Z</dcterms:modified>
  <cp:category>Corrosion Protection</cp:category>
</cp:coreProperties>
</file>